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190" windowHeight="5670" activeTab="6"/>
  </bookViews>
  <sheets>
    <sheet name="Січень2018 р." sheetId="1" r:id="rId1"/>
    <sheet name="Лютий 18 р." sheetId="2" r:id="rId2"/>
    <sheet name="за 2 міс.18 р." sheetId="3" r:id="rId3"/>
    <sheet name="березень 18 р." sheetId="4" r:id="rId4"/>
    <sheet name="за 3 міс.18 р." sheetId="5" r:id="rId5"/>
    <sheet name="квітень 18 р." sheetId="6" r:id="rId6"/>
    <sheet name="за 4міс.18 р." sheetId="7" r:id="rId7"/>
    <sheet name="травень 18 р." sheetId="8" r:id="rId8"/>
    <sheet name="за 5міс.18 р." sheetId="9" r:id="rId9"/>
    <sheet name="червень 18 р." sheetId="10" r:id="rId10"/>
    <sheet name="за 6міс.18 р." sheetId="11" r:id="rId11"/>
  </sheets>
  <definedNames/>
  <calcPr fullCalcOnLoad="1"/>
</workbook>
</file>

<file path=xl/sharedStrings.xml><?xml version="1.0" encoding="utf-8"?>
<sst xmlns="http://schemas.openxmlformats.org/spreadsheetml/2006/main" count="11" uniqueCount="1">
  <si>
    <t>Вирішальне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</si>
</sst>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_р_._-;\-* #,##0.0000_р_._-;_-* &quot;-&quot;??_р_._-;_-@_-"/>
    <numFmt numFmtId="173" formatCode="_-* #,##0.0_р_._-;\-* #,##0.0_р_._-;_-* &quot;-&quot;??_р_._-;_-@_-"/>
    <numFmt numFmtId="174" formatCode="_-* #,##0.000_р_._-;\-* #,##0.000_р_._-;_-* &quot;-&quot;??_р_._-;_-@_-"/>
    <numFmt numFmtId="175" formatCode="_-* #,##0_р_._-;\-* #,##0_р_._-;_-* &quot;-&quot;??_р_._-;_-@_-"/>
    <numFmt numFmtId="176" formatCode="_-* #,##0.00000_р_._-;\-* #,##0.00000_р_._-;_-* &quot;-&quot;??_р_._-;_-@_-"/>
    <numFmt numFmtId="177" formatCode="0.000"/>
    <numFmt numFmtId="178" formatCode="0.0"/>
    <numFmt numFmtId="179" formatCode="_-* #,##0.000000_р_._-;\-* #,##0.000000_р_._-;_-* &quot;-&quot;??_р_._-;_-@_-"/>
    <numFmt numFmtId="180" formatCode="_-* #,##0.0000000_р_._-;\-* #,##0.0000000_р_._-;_-* &quot;-&quot;??_р_._-;_-@_-"/>
    <numFmt numFmtId="181" formatCode="0.0000"/>
    <numFmt numFmtId="182" formatCode="_-* #,##0.0_р_._-;\-* #,##0.0_р_._-;_-* &quot;-&quot;?_р_._-;_-@_-"/>
    <numFmt numFmtId="183" formatCode="_-* #,##0.0000_р_._-;\-* #,##0.0000_р_._-;_-* &quot;-&quot;????_р_._-;_-@_-"/>
    <numFmt numFmtId="184" formatCode="[$-FC19]d\ mmmm\ yyyy\ &quot;г.&quot;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8" borderId="6" applyNumberFormat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0" borderId="0" applyNumberFormat="0" applyBorder="0" applyAlignment="0" applyProtection="0"/>
    <xf numFmtId="0" fontId="0" fillId="31" borderId="8" applyNumberFormat="0" applyFont="0" applyAlignment="0" applyProtection="0"/>
    <xf numFmtId="0" fontId="40" fillId="29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Font="1" applyFill="1" applyBorder="1" applyAlignment="1">
      <alignment/>
    </xf>
    <xf numFmtId="2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7" fillId="0" borderId="10" xfId="0" applyFont="1" applyBorder="1" applyAlignment="1">
      <alignment/>
    </xf>
    <xf numFmtId="0" fontId="4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Alignment="1">
      <alignment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"/>
  <sheetViews>
    <sheetView zoomScale="80" zoomScaleNormal="80" zoomScalePageLayoutView="0" workbookViewId="0" topLeftCell="A1">
      <selection activeCell="A2" sqref="A2:IV24"/>
    </sheetView>
  </sheetViews>
  <sheetFormatPr defaultColWidth="9.00390625" defaultRowHeight="12.75"/>
  <cols>
    <col min="1" max="1" width="15.75390625" style="0" customWidth="1"/>
    <col min="2" max="2" width="14.375" style="0" customWidth="1"/>
    <col min="3" max="3" width="13.875" style="0" customWidth="1"/>
    <col min="4" max="4" width="12.75390625" style="0" customWidth="1"/>
    <col min="5" max="5" width="16.875" style="17" customWidth="1"/>
    <col min="6" max="6" width="13.125" style="0" customWidth="1"/>
    <col min="7" max="7" width="13.25390625" style="0" customWidth="1"/>
    <col min="8" max="8" width="12.00390625" style="0" customWidth="1"/>
    <col min="9" max="9" width="8.25390625" style="0" customWidth="1"/>
    <col min="10" max="10" width="8.125" style="0" customWidth="1"/>
    <col min="11" max="11" width="3.125" style="0" customWidth="1"/>
    <col min="12" max="12" width="3.00390625" style="0" customWidth="1"/>
    <col min="13" max="13" width="2.625" style="0" customWidth="1"/>
    <col min="14" max="14" width="11.00390625" style="0" customWidth="1"/>
    <col min="15" max="15" width="13.625" style="0" customWidth="1"/>
    <col min="16" max="16" width="8.625" style="0" customWidth="1"/>
    <col min="17" max="17" width="8.125" style="0" customWidth="1"/>
    <col min="18" max="18" width="13.25390625" style="0" customWidth="1"/>
    <col min="19" max="19" width="12.625" style="0" customWidth="1"/>
    <col min="20" max="21" width="7.75390625" style="0" customWidth="1"/>
    <col min="22" max="22" width="3.375" style="0" customWidth="1"/>
    <col min="23" max="23" width="2.875" style="0" customWidth="1"/>
    <col min="24" max="24" width="14.75390625" style="0" customWidth="1"/>
  </cols>
  <sheetData>
    <row r="1" spans="1:26" ht="15">
      <c r="A1" s="14" t="s">
        <v>0</v>
      </c>
      <c r="B1" s="13">
        <v>181190.77</v>
      </c>
      <c r="C1" s="15">
        <v>72246.9</v>
      </c>
      <c r="D1" s="15">
        <f>B1+C1</f>
        <v>253437.66999999998</v>
      </c>
      <c r="E1" s="16">
        <v>56080.08</v>
      </c>
      <c r="F1" s="15">
        <f>G1+H1+I1+N1+O1+U1</f>
        <v>69499.37</v>
      </c>
      <c r="G1" s="13">
        <v>21447.78</v>
      </c>
      <c r="H1" s="13"/>
      <c r="I1" s="13"/>
      <c r="J1" s="13"/>
      <c r="K1" s="13"/>
      <c r="L1" s="13"/>
      <c r="M1" s="13"/>
      <c r="N1" s="13">
        <v>438.36</v>
      </c>
      <c r="O1" s="15">
        <f>P1+Q1+R1+S1+T1</f>
        <v>47613.23</v>
      </c>
      <c r="P1" s="13"/>
      <c r="Q1" s="13"/>
      <c r="R1" s="13">
        <v>6739.62</v>
      </c>
      <c r="S1" s="13">
        <v>40873.61</v>
      </c>
      <c r="T1" s="13"/>
      <c r="U1" s="13"/>
      <c r="V1" s="13"/>
      <c r="W1" s="13"/>
      <c r="X1" s="15">
        <f>D1+E1+F1</f>
        <v>379017.12</v>
      </c>
      <c r="Y1" s="3"/>
      <c r="Z1" s="3"/>
    </row>
    <row r="2" spans="2:24" ht="12.75">
      <c r="B2" s="7"/>
      <c r="C2" s="7"/>
      <c r="D2" s="7"/>
      <c r="G2" s="7"/>
      <c r="S2" s="7"/>
      <c r="X2" s="7"/>
    </row>
  </sheetData>
  <sheetProtection/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"/>
  <sheetViews>
    <sheetView zoomScalePageLayoutView="0" workbookViewId="0" topLeftCell="A1">
      <selection activeCell="A2" sqref="A2:IV24"/>
    </sheetView>
  </sheetViews>
  <sheetFormatPr defaultColWidth="7.75390625" defaultRowHeight="12.75"/>
  <cols>
    <col min="1" max="1" width="15.375" style="0" customWidth="1"/>
    <col min="2" max="2" width="11.25390625" style="0" customWidth="1"/>
    <col min="3" max="3" width="8.75390625" style="0" customWidth="1"/>
    <col min="4" max="4" width="10.875" style="0" customWidth="1"/>
    <col min="5" max="5" width="10.25390625" style="0" customWidth="1"/>
    <col min="6" max="6" width="9.25390625" style="0" customWidth="1"/>
    <col min="7" max="7" width="10.375" style="0" customWidth="1"/>
    <col min="8" max="8" width="10.25390625" style="0" customWidth="1"/>
    <col min="9" max="9" width="10.375" style="0" customWidth="1"/>
    <col min="10" max="10" width="7.75390625" style="0" customWidth="1"/>
    <col min="11" max="11" width="3.875" style="0" customWidth="1"/>
    <col min="12" max="13" width="4.00390625" style="0" customWidth="1"/>
    <col min="14" max="14" width="10.625" style="0" customWidth="1"/>
    <col min="15" max="15" width="11.75390625" style="0" customWidth="1"/>
    <col min="16" max="16" width="12.125" style="0" customWidth="1"/>
    <col min="17" max="17" width="9.875" style="0" customWidth="1"/>
    <col min="18" max="18" width="10.125" style="0" customWidth="1"/>
    <col min="19" max="19" width="10.375" style="0" customWidth="1"/>
    <col min="20" max="20" width="9.375" style="0" customWidth="1"/>
    <col min="21" max="21" width="6.375" style="0" customWidth="1"/>
    <col min="22" max="22" width="7.75390625" style="0" customWidth="1"/>
    <col min="23" max="23" width="4.125" style="0" customWidth="1"/>
    <col min="24" max="24" width="10.875" style="0" customWidth="1"/>
  </cols>
  <sheetData>
    <row r="1" spans="1:24" ht="12.75">
      <c r="A1" s="12" t="s">
        <v>0</v>
      </c>
      <c r="B1" s="1">
        <v>600185.62</v>
      </c>
      <c r="C1" s="1">
        <v>69215.77</v>
      </c>
      <c r="D1" s="1">
        <f>SUM(B1:C1)</f>
        <v>669401.39</v>
      </c>
      <c r="E1" s="1">
        <v>151475.21</v>
      </c>
      <c r="F1" s="2">
        <f>G1+H1+I1+N1+O1+U1</f>
        <v>37642.030000000006</v>
      </c>
      <c r="G1" s="1">
        <v>7631.3</v>
      </c>
      <c r="H1" s="1">
        <v>24008.25</v>
      </c>
      <c r="I1" s="1">
        <v>2337.78</v>
      </c>
      <c r="J1" s="1"/>
      <c r="K1" s="1"/>
      <c r="L1" s="1"/>
      <c r="M1" s="1"/>
      <c r="N1" s="1">
        <v>368.22</v>
      </c>
      <c r="O1" s="2">
        <f>P1+Q1+R1+S1+T1</f>
        <v>3296.48</v>
      </c>
      <c r="P1" s="1"/>
      <c r="Q1" s="1">
        <v>480</v>
      </c>
      <c r="R1" s="1">
        <v>2816.48</v>
      </c>
      <c r="S1" s="1"/>
      <c r="T1" s="1"/>
      <c r="U1" s="1"/>
      <c r="V1" s="1"/>
      <c r="W1" s="1"/>
      <c r="X1" s="2">
        <f>D1+E1+F1+U1+V1</f>
        <v>858518.63</v>
      </c>
    </row>
    <row r="2" spans="7:9" ht="12.75">
      <c r="G2" s="8"/>
      <c r="H2" s="8"/>
      <c r="I2" s="7"/>
    </row>
  </sheetData>
  <sheetProtection/>
  <printOptions/>
  <pageMargins left="0.75" right="0.75" top="1" bottom="1" header="0.5" footer="0.5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A1">
      <selection activeCell="F29" sqref="F29"/>
    </sheetView>
  </sheetViews>
  <sheetFormatPr defaultColWidth="9.00390625" defaultRowHeight="12.75"/>
  <cols>
    <col min="1" max="1" width="18.125" style="0" customWidth="1"/>
    <col min="2" max="2" width="11.125" style="0" customWidth="1"/>
    <col min="3" max="3" width="9.75390625" style="0" customWidth="1"/>
    <col min="4" max="4" width="10.125" style="0" customWidth="1"/>
    <col min="5" max="5" width="10.375" style="0" customWidth="1"/>
    <col min="6" max="6" width="9.75390625" style="0" customWidth="1"/>
    <col min="7" max="7" width="10.00390625" style="0" customWidth="1"/>
    <col min="8" max="8" width="9.375" style="0" customWidth="1"/>
    <col min="9" max="9" width="8.375" style="0" customWidth="1"/>
    <col min="10" max="10" width="5.875" style="0" customWidth="1"/>
    <col min="11" max="11" width="2.00390625" style="0" customWidth="1"/>
    <col min="12" max="12" width="2.25390625" style="0" customWidth="1"/>
    <col min="13" max="13" width="2.125" style="0" customWidth="1"/>
    <col min="14" max="14" width="8.00390625" style="0" customWidth="1"/>
    <col min="15" max="15" width="9.75390625" style="0" customWidth="1"/>
    <col min="16" max="16" width="10.125" style="0" customWidth="1"/>
    <col min="17" max="17" width="7.625" style="0" customWidth="1"/>
    <col min="18" max="18" width="8.375" style="0" customWidth="1"/>
    <col min="19" max="19" width="9.75390625" style="0" customWidth="1"/>
    <col min="20" max="20" width="7.875" style="0" customWidth="1"/>
    <col min="21" max="21" width="5.00390625" style="0" customWidth="1"/>
    <col min="22" max="22" width="10.25390625" style="0" customWidth="1"/>
    <col min="23" max="23" width="2.25390625" style="0" customWidth="1"/>
    <col min="24" max="24" width="11.125" style="0" customWidth="1"/>
  </cols>
  <sheetData>
    <row r="1" spans="1:24" ht="12.75">
      <c r="A1" s="12" t="s">
        <v>0</v>
      </c>
      <c r="B1" s="1">
        <f>SUM('за 5міс.18 р.'!B1+'червень 18 р.'!B1)</f>
        <v>1594623.32</v>
      </c>
      <c r="C1" s="1">
        <f>SUM('за 5міс.18 р.'!C1+'червень 18 р.'!C1)</f>
        <v>427399.75</v>
      </c>
      <c r="D1" s="1">
        <f>SUM('за 5міс.18 р.'!D1+'червень 18 р.'!D1)</f>
        <v>2022023.0699999998</v>
      </c>
      <c r="E1" s="1">
        <f>SUM('за 5міс.18 р.'!E1+'червень 18 р.'!E1)</f>
        <v>448849.92999999993</v>
      </c>
      <c r="F1" s="1">
        <f>SUM('за 5міс.18 р.'!F1+'червень 18 р.'!F1)</f>
        <v>542570.68</v>
      </c>
      <c r="G1" s="1">
        <f>SUM('за 5міс.18 р.'!G1+'червень 18 р.'!G1)</f>
        <v>143260.09999999998</v>
      </c>
      <c r="H1" s="1">
        <f>SUM('за 5міс.18 р.'!H1+'червень 18 р.'!H1)</f>
        <v>103408.25</v>
      </c>
      <c r="I1" s="1">
        <f>SUM('за 5міс.18 р.'!I1+'червень 18 р.'!I1)</f>
        <v>25901.33</v>
      </c>
      <c r="J1" s="1">
        <f>SUM('за 5міс.18 р.'!J1+'червень 18 р.'!J1)</f>
        <v>0</v>
      </c>
      <c r="K1" s="1">
        <f>SUM('за 5міс.18 р.'!K1+'червень 18 р.'!K1)</f>
        <v>0</v>
      </c>
      <c r="L1" s="1">
        <f>SUM('за 5міс.18 р.'!L1+'червень 18 р.'!L1)</f>
        <v>0</v>
      </c>
      <c r="M1" s="1">
        <f>SUM('за 5міс.18 р.'!M1+'червень 18 р.'!M1)</f>
        <v>0</v>
      </c>
      <c r="N1" s="1">
        <f>SUM('за 5міс.18 р.'!N1+'червень 18 р.'!N1)</f>
        <v>5315.820000000001</v>
      </c>
      <c r="O1" s="1">
        <f>SUM('за 5міс.18 р.'!O1+'червень 18 р.'!O1)</f>
        <v>264180.68000000005</v>
      </c>
      <c r="P1" s="1">
        <f>SUM('за 5міс.18 р.'!P1+'червень 18 р.'!P1)</f>
        <v>0</v>
      </c>
      <c r="Q1" s="1">
        <f>SUM('за 5міс.18 р.'!Q1+'червень 18 р.'!Q1)</f>
        <v>2720</v>
      </c>
      <c r="R1" s="1">
        <f>SUM('за 5міс.18 р.'!R1+'червень 18 р.'!R1)</f>
        <v>27129.709999999995</v>
      </c>
      <c r="S1" s="1">
        <f>SUM('за 5міс.18 р.'!S1+'червень 18 р.'!S1)</f>
        <v>234330.97000000003</v>
      </c>
      <c r="T1" s="1">
        <f>SUM('за 5міс.18 р.'!T1+'червень 18 р.'!T1)</f>
        <v>0</v>
      </c>
      <c r="U1" s="1">
        <f>SUM('за 5міс.18 р.'!U1+'червень 18 р.'!U1)</f>
        <v>504.5</v>
      </c>
      <c r="V1" s="1">
        <f>SUM('за 5міс.18 р.'!V1+'червень 18 р.'!V1)</f>
        <v>0</v>
      </c>
      <c r="W1" s="1">
        <f>SUM('за 5міс.18 р.'!W1+'червень 18 р.'!W1)</f>
        <v>0</v>
      </c>
      <c r="X1" s="1">
        <f>SUM('за 5міс.18 р.'!X1+'червень 18 р.'!X1)</f>
        <v>3013443.6799999997</v>
      </c>
    </row>
    <row r="2" spans="1:2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9"/>
    </row>
    <row r="4" ht="12.75">
      <c r="X4" s="7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"/>
  <sheetViews>
    <sheetView zoomScalePageLayoutView="0" workbookViewId="0" topLeftCell="A1">
      <selection activeCell="A2" sqref="A2:IV24"/>
    </sheetView>
  </sheetViews>
  <sheetFormatPr defaultColWidth="9.00390625" defaultRowHeight="12.75"/>
  <cols>
    <col min="1" max="1" width="17.00390625" style="0" customWidth="1"/>
    <col min="2" max="2" width="11.00390625" style="0" customWidth="1"/>
    <col min="3" max="3" width="8.25390625" style="0" customWidth="1"/>
    <col min="4" max="4" width="9.375" style="0" customWidth="1"/>
    <col min="5" max="5" width="10.875" style="0" customWidth="1"/>
    <col min="7" max="7" width="8.625" style="0" customWidth="1"/>
    <col min="8" max="8" width="8.875" style="0" customWidth="1"/>
    <col min="9" max="9" width="8.00390625" style="0" customWidth="1"/>
    <col min="10" max="10" width="6.625" style="0" customWidth="1"/>
    <col min="11" max="12" width="3.25390625" style="0" customWidth="1"/>
    <col min="13" max="13" width="3.625" style="0" customWidth="1"/>
    <col min="14" max="14" width="7.125" style="0" customWidth="1"/>
    <col min="15" max="15" width="10.25390625" style="0" customWidth="1"/>
    <col min="16" max="16" width="6.625" style="0" customWidth="1"/>
    <col min="17" max="18" width="8.25390625" style="0" customWidth="1"/>
    <col min="19" max="19" width="11.625" style="0" customWidth="1"/>
    <col min="20" max="20" width="9.00390625" style="0" customWidth="1"/>
    <col min="21" max="21" width="7.00390625" style="0" customWidth="1"/>
    <col min="22" max="22" width="3.75390625" style="0" customWidth="1"/>
    <col min="23" max="23" width="4.25390625" style="0" customWidth="1"/>
    <col min="24" max="24" width="9.375" style="0" customWidth="1"/>
  </cols>
  <sheetData>
    <row r="1" spans="1:24" ht="12.75">
      <c r="A1" s="12" t="s">
        <v>0</v>
      </c>
      <c r="B1" s="1">
        <v>216291.79</v>
      </c>
      <c r="C1" s="1">
        <v>73636.16</v>
      </c>
      <c r="D1" s="1">
        <f>SUM(B1:C1)</f>
        <v>289927.95</v>
      </c>
      <c r="E1" s="1">
        <v>64238.56</v>
      </c>
      <c r="F1" s="2">
        <f>G1+H1+I1+N1+O1+U1</f>
        <v>199101.66000000003</v>
      </c>
      <c r="G1" s="1">
        <v>26325.85</v>
      </c>
      <c r="H1" s="1">
        <v>17948.48</v>
      </c>
      <c r="I1" s="1">
        <v>3308</v>
      </c>
      <c r="J1" s="1"/>
      <c r="K1" s="1"/>
      <c r="L1" s="1"/>
      <c r="M1" s="1"/>
      <c r="N1" s="1">
        <v>1485.75</v>
      </c>
      <c r="O1" s="2">
        <f>P1+Q1+R1+S1+T1</f>
        <v>150033.58000000002</v>
      </c>
      <c r="P1" s="1"/>
      <c r="Q1" s="1">
        <v>864</v>
      </c>
      <c r="R1" s="1">
        <v>5653.16</v>
      </c>
      <c r="S1" s="1">
        <v>143516.42</v>
      </c>
      <c r="T1" s="1"/>
      <c r="U1" s="1"/>
      <c r="V1" s="1"/>
      <c r="W1" s="1"/>
      <c r="X1" s="2">
        <f>D1+E1+F1</f>
        <v>553268.17</v>
      </c>
    </row>
    <row r="2" spans="2:24" ht="12.75">
      <c r="B2" s="7"/>
      <c r="C2" s="7"/>
      <c r="D2" s="7"/>
      <c r="E2" s="7"/>
      <c r="R2" s="7"/>
      <c r="S2" s="7"/>
      <c r="X2" s="7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"/>
  <sheetViews>
    <sheetView zoomScalePageLayoutView="0" workbookViewId="0" topLeftCell="A1">
      <selection activeCell="A1" sqref="A1:IV14"/>
    </sheetView>
  </sheetViews>
  <sheetFormatPr defaultColWidth="9.00390625" defaultRowHeight="12.75"/>
  <cols>
    <col min="1" max="1" width="18.75390625" style="0" customWidth="1"/>
    <col min="2" max="2" width="10.75390625" style="0" customWidth="1"/>
    <col min="3" max="3" width="9.00390625" style="0" customWidth="1"/>
    <col min="4" max="4" width="9.875" style="0" customWidth="1"/>
    <col min="5" max="5" width="9.25390625" style="0" customWidth="1"/>
    <col min="6" max="6" width="9.00390625" style="0" customWidth="1"/>
    <col min="9" max="9" width="7.625" style="0" customWidth="1"/>
    <col min="10" max="10" width="6.25390625" style="0" customWidth="1"/>
    <col min="11" max="11" width="3.625" style="0" customWidth="1"/>
    <col min="12" max="12" width="3.375" style="0" customWidth="1"/>
    <col min="13" max="13" width="3.125" style="0" customWidth="1"/>
    <col min="14" max="14" width="7.875" style="0" customWidth="1"/>
    <col min="15" max="15" width="8.375" style="0" customWidth="1"/>
    <col min="16" max="17" width="7.125" style="0" customWidth="1"/>
    <col min="18" max="18" width="7.25390625" style="0" customWidth="1"/>
    <col min="19" max="19" width="6.75390625" style="0" customWidth="1"/>
    <col min="20" max="20" width="6.00390625" style="0" customWidth="1"/>
    <col min="21" max="21" width="4.875" style="0" customWidth="1"/>
    <col min="22" max="22" width="3.25390625" style="0" customWidth="1"/>
    <col min="23" max="23" width="2.875" style="0" customWidth="1"/>
    <col min="24" max="24" width="9.75390625" style="0" customWidth="1"/>
  </cols>
  <sheetData>
    <row r="1" spans="1:24" ht="12.75">
      <c r="A1" s="12" t="s">
        <v>0</v>
      </c>
      <c r="B1" s="1">
        <f>SUM('Січень2018 р.'!B1+'Лютий 18 р.'!B1)</f>
        <v>397482.56</v>
      </c>
      <c r="C1" s="1">
        <f>SUM('Січень2018 р.'!C1+'Лютий 18 р.'!C1)</f>
        <v>145883.06</v>
      </c>
      <c r="D1" s="1">
        <f>SUM('Січень2018 р.'!D1+'Лютий 18 р.'!D1)</f>
        <v>543365.62</v>
      </c>
      <c r="E1" s="1">
        <f>SUM('Січень2018 р.'!E1+'Лютий 18 р.'!E1)</f>
        <v>120318.64</v>
      </c>
      <c r="F1" s="1">
        <f>SUM('Січень2018 р.'!F1+'Лютий 18 р.'!F1)</f>
        <v>268601.03</v>
      </c>
      <c r="G1" s="1">
        <f>SUM('Січень2018 р.'!G1+'Лютий 18 р.'!G1)</f>
        <v>47773.63</v>
      </c>
      <c r="H1" s="1">
        <f>SUM('Січень2018 р.'!H1+'Лютий 18 р.'!H1)</f>
        <v>17948.48</v>
      </c>
      <c r="I1" s="1">
        <f>SUM('Січень2018 р.'!I1+'Лютий 18 р.'!I1)</f>
        <v>3308</v>
      </c>
      <c r="J1" s="1">
        <f>SUM('Січень2018 р.'!J1+'Лютий 18 р.'!J1)</f>
        <v>0</v>
      </c>
      <c r="K1" s="1">
        <f>SUM('Січень2018 р.'!K1+'Лютий 18 р.'!K1)</f>
        <v>0</v>
      </c>
      <c r="L1" s="1">
        <f>SUM('Січень2018 р.'!L1+'Лютий 18 р.'!L1)</f>
        <v>0</v>
      </c>
      <c r="M1" s="1">
        <f>SUM('Січень2018 р.'!M1+'Лютий 18 р.'!M1)</f>
        <v>0</v>
      </c>
      <c r="N1" s="1">
        <f>SUM('Січень2018 р.'!N1+'Лютий 18 р.'!N1)</f>
        <v>1924.1100000000001</v>
      </c>
      <c r="O1" s="1">
        <f>SUM('Січень2018 р.'!O1+'Лютий 18 р.'!O1)</f>
        <v>197646.81000000003</v>
      </c>
      <c r="P1" s="1">
        <f>SUM('Січень2018 р.'!P1+'Лютий 18 р.'!P1)</f>
        <v>0</v>
      </c>
      <c r="Q1" s="1">
        <f>SUM('Січень2018 р.'!Q1+'Лютий 18 р.'!Q1)</f>
        <v>864</v>
      </c>
      <c r="R1" s="1">
        <f>SUM('Січень2018 р.'!R1+'Лютий 18 р.'!R1)</f>
        <v>12392.779999999999</v>
      </c>
      <c r="S1" s="1">
        <f>SUM('Січень2018 р.'!S1+'Лютий 18 р.'!S1)</f>
        <v>184390.03000000003</v>
      </c>
      <c r="T1" s="1">
        <f>SUM('Січень2018 р.'!T1+'Лютий 18 р.'!T1)</f>
        <v>0</v>
      </c>
      <c r="U1" s="1">
        <f>SUM('Січень2018 р.'!U1+'Лютий 18 р.'!U1)</f>
        <v>0</v>
      </c>
      <c r="V1" s="1">
        <f>SUM('Січень2018 р.'!V1+'Лютий 18 р.'!V1)</f>
        <v>0</v>
      </c>
      <c r="W1" s="1">
        <f>SUM('Січень2018 р.'!W1+'Лютий 18 р.'!W1)</f>
        <v>0</v>
      </c>
      <c r="X1" s="1">
        <f>SUM('Січень2018 р.'!X1+'Лютий 18 р.'!X1)</f>
        <v>932285.29</v>
      </c>
    </row>
    <row r="2" ht="12.75">
      <c r="A2" s="6"/>
    </row>
  </sheetData>
  <sheetProtection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"/>
  <sheetViews>
    <sheetView zoomScalePageLayoutView="0" workbookViewId="0" topLeftCell="A1">
      <selection activeCell="A1" sqref="A1:IV14"/>
    </sheetView>
  </sheetViews>
  <sheetFormatPr defaultColWidth="9.00390625" defaultRowHeight="12.75"/>
  <cols>
    <col min="1" max="1" width="16.625" style="0" customWidth="1"/>
    <col min="2" max="2" width="11.625" style="0" customWidth="1"/>
    <col min="3" max="3" width="10.00390625" style="0" customWidth="1"/>
    <col min="4" max="5" width="10.875" style="0" customWidth="1"/>
    <col min="6" max="6" width="9.625" style="0" customWidth="1"/>
    <col min="7" max="7" width="10.75390625" style="0" customWidth="1"/>
    <col min="8" max="8" width="9.00390625" style="0" customWidth="1"/>
    <col min="9" max="9" width="9.75390625" style="0" customWidth="1"/>
    <col min="10" max="10" width="7.25390625" style="0" customWidth="1"/>
    <col min="11" max="11" width="3.875" style="0" customWidth="1"/>
    <col min="12" max="12" width="5.00390625" style="0" customWidth="1"/>
    <col min="13" max="13" width="5.25390625" style="0" customWidth="1"/>
    <col min="14" max="14" width="8.125" style="0" customWidth="1"/>
    <col min="15" max="16" width="10.00390625" style="0" customWidth="1"/>
    <col min="17" max="17" width="8.625" style="0" customWidth="1"/>
    <col min="18" max="18" width="9.875" style="0" customWidth="1"/>
    <col min="19" max="19" width="11.75390625" style="0" customWidth="1"/>
    <col min="20" max="20" width="8.625" style="0" customWidth="1"/>
    <col min="21" max="21" width="7.125" style="0" customWidth="1"/>
    <col min="22" max="22" width="4.75390625" style="0" customWidth="1"/>
    <col min="23" max="23" width="5.625" style="0" customWidth="1"/>
    <col min="24" max="24" width="12.375" style="0" bestFit="1" customWidth="1"/>
  </cols>
  <sheetData>
    <row r="1" spans="1:24" ht="12.75">
      <c r="A1" s="12" t="s">
        <v>0</v>
      </c>
      <c r="B1" s="1">
        <v>198034.51</v>
      </c>
      <c r="C1" s="1">
        <v>73699.72</v>
      </c>
      <c r="D1" s="1">
        <f>SUM(B1:C1)</f>
        <v>271734.23</v>
      </c>
      <c r="E1" s="1">
        <v>59488.42</v>
      </c>
      <c r="F1" s="2">
        <f>G1+H1+I1+N1+O1+U1</f>
        <v>51545.75</v>
      </c>
      <c r="G1" s="1">
        <v>33483.28</v>
      </c>
      <c r="H1" s="1">
        <v>39329.38</v>
      </c>
      <c r="I1" s="1">
        <v>426.94</v>
      </c>
      <c r="J1" s="1"/>
      <c r="K1" s="1"/>
      <c r="L1" s="1"/>
      <c r="M1" s="1"/>
      <c r="N1" s="1">
        <v>1568.98</v>
      </c>
      <c r="O1" s="2">
        <f>P1+Q1+R1+S1+T1</f>
        <v>-23262.83</v>
      </c>
      <c r="P1" s="1"/>
      <c r="Q1" s="1">
        <v>800</v>
      </c>
      <c r="R1" s="1">
        <v>4994.89</v>
      </c>
      <c r="S1" s="1">
        <v>-29057.72</v>
      </c>
      <c r="T1" s="1"/>
      <c r="U1" s="1"/>
      <c r="V1" s="1"/>
      <c r="W1" s="1"/>
      <c r="X1" s="2">
        <f>D1+E1+F1</f>
        <v>382768.39999999997</v>
      </c>
    </row>
    <row r="2" ht="12.75">
      <c r="D2" s="7"/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4"/>
  <sheetViews>
    <sheetView zoomScale="80" zoomScaleNormal="80" zoomScalePageLayoutView="0" workbookViewId="0" topLeftCell="A1">
      <selection activeCell="A2" sqref="A2:IV24"/>
    </sheetView>
  </sheetViews>
  <sheetFormatPr defaultColWidth="9.00390625" defaultRowHeight="12.75"/>
  <cols>
    <col min="1" max="1" width="17.125" style="4" customWidth="1"/>
    <col min="2" max="2" width="13.00390625" style="4" customWidth="1"/>
    <col min="3" max="3" width="11.375" style="4" customWidth="1"/>
    <col min="4" max="4" width="12.75390625" style="4" customWidth="1"/>
    <col min="5" max="5" width="15.25390625" style="4" customWidth="1"/>
    <col min="6" max="6" width="11.25390625" style="4" customWidth="1"/>
    <col min="7" max="7" width="9.75390625" style="4" customWidth="1"/>
    <col min="8" max="8" width="10.375" style="4" customWidth="1"/>
    <col min="9" max="9" width="9.25390625" style="4" customWidth="1"/>
    <col min="10" max="10" width="8.75390625" style="4" customWidth="1"/>
    <col min="11" max="11" width="3.875" style="4" customWidth="1"/>
    <col min="12" max="12" width="4.25390625" style="4" customWidth="1"/>
    <col min="13" max="13" width="3.875" style="4" customWidth="1"/>
    <col min="14" max="14" width="9.25390625" style="4" customWidth="1"/>
    <col min="15" max="15" width="11.375" style="4" customWidth="1"/>
    <col min="16" max="16" width="12.00390625" style="4" customWidth="1"/>
    <col min="17" max="17" width="9.25390625" style="4" bestFit="1" customWidth="1"/>
    <col min="18" max="18" width="11.375" style="4" customWidth="1"/>
    <col min="19" max="19" width="10.125" style="4" customWidth="1"/>
    <col min="20" max="21" width="8.25390625" style="4" customWidth="1"/>
    <col min="22" max="22" width="5.25390625" style="4" customWidth="1"/>
    <col min="23" max="23" width="6.125" style="4" customWidth="1"/>
    <col min="24" max="24" width="13.25390625" style="4" customWidth="1"/>
    <col min="25" max="16384" width="9.125" style="4" customWidth="1"/>
  </cols>
  <sheetData>
    <row r="1" spans="1:25" ht="12.75">
      <c r="A1" s="9" t="s">
        <v>0</v>
      </c>
      <c r="B1" s="9">
        <f>SUM('за 2 міс.18 р.'!B1+'березень 18 р.'!B1)</f>
        <v>595517.0700000001</v>
      </c>
      <c r="C1" s="9">
        <f>SUM('за 2 міс.18 р.'!C1+'березень 18 р.'!C1)</f>
        <v>219582.78</v>
      </c>
      <c r="D1" s="9">
        <f>SUM('за 2 міс.18 р.'!D1+'березень 18 р.'!D1)</f>
        <v>815099.85</v>
      </c>
      <c r="E1" s="9">
        <f>SUM('за 2 міс.18 р.'!E1+'березень 18 р.'!E1)</f>
        <v>179807.06</v>
      </c>
      <c r="F1" s="9">
        <f>SUM('за 2 міс.18 р.'!F1+'березень 18 р.'!F1)</f>
        <v>320146.78</v>
      </c>
      <c r="G1" s="9">
        <f>SUM('за 2 міс.18 р.'!G1+'березень 18 р.'!G1)</f>
        <v>81256.91</v>
      </c>
      <c r="H1" s="9">
        <f>SUM('за 2 міс.18 р.'!H1+'березень 18 р.'!H1)</f>
        <v>57277.86</v>
      </c>
      <c r="I1" s="9">
        <f>SUM('за 2 міс.18 р.'!I1+'березень 18 р.'!I1)</f>
        <v>3734.94</v>
      </c>
      <c r="J1" s="9">
        <f>SUM('за 2 міс.18 р.'!J1+'березень 18 р.'!J1)</f>
        <v>0</v>
      </c>
      <c r="K1" s="9">
        <f>SUM('за 2 міс.18 р.'!K1+'березень 18 р.'!K1)</f>
        <v>0</v>
      </c>
      <c r="L1" s="9">
        <f>SUM('за 2 міс.18 р.'!L1+'березень 18 р.'!L1)</f>
        <v>0</v>
      </c>
      <c r="M1" s="9">
        <f>SUM('за 2 міс.18 р.'!M1+'березень 18 р.'!M1)</f>
        <v>0</v>
      </c>
      <c r="N1" s="9">
        <f>SUM('за 2 міс.18 р.'!N1+'березень 18 р.'!N1)</f>
        <v>3493.09</v>
      </c>
      <c r="O1" s="9">
        <f>SUM('за 2 міс.18 р.'!O1+'березень 18 р.'!O1)</f>
        <v>174383.98000000004</v>
      </c>
      <c r="P1" s="9">
        <f>SUM('за 2 міс.18 р.'!P1+'березень 18 р.'!P1)</f>
        <v>0</v>
      </c>
      <c r="Q1" s="9">
        <f>SUM('за 2 міс.18 р.'!Q1+'березень 18 р.'!Q1)</f>
        <v>1664</v>
      </c>
      <c r="R1" s="9">
        <f>SUM('за 2 міс.18 р.'!R1+'березень 18 р.'!R1)</f>
        <v>17387.67</v>
      </c>
      <c r="S1" s="9">
        <f>SUM('за 2 міс.18 р.'!S1+'березень 18 р.'!S1)</f>
        <v>155332.31000000003</v>
      </c>
      <c r="T1" s="9">
        <f>SUM('за 2 міс.18 р.'!T1+'березень 18 р.'!T1)</f>
        <v>0</v>
      </c>
      <c r="U1" s="9">
        <f>SUM('за 2 міс.18 р.'!U1+'березень 18 р.'!U1)</f>
        <v>0</v>
      </c>
      <c r="V1" s="9">
        <f>SUM('за 2 міс.18 р.'!V1+'березень 18 р.'!V1)</f>
        <v>0</v>
      </c>
      <c r="W1" s="9">
        <f>SUM('за 2 міс.18 р.'!W1+'березень 18 р.'!W1)</f>
        <v>0</v>
      </c>
      <c r="X1" s="9">
        <f>SUM('за 2 міс.18 р.'!X1+'березень 18 р.'!X1)</f>
        <v>1315053.69</v>
      </c>
      <c r="Y1" s="10"/>
    </row>
    <row r="2" spans="1:25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4" spans="11:24" ht="15">
      <c r="K4" s="3"/>
      <c r="W4" s="18"/>
      <c r="X4" s="18"/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"/>
  <sheetViews>
    <sheetView zoomScalePageLayoutView="0" workbookViewId="0" topLeftCell="A1">
      <selection activeCell="A2" sqref="A2:IV24"/>
    </sheetView>
  </sheetViews>
  <sheetFormatPr defaultColWidth="9.00390625" defaultRowHeight="12.75"/>
  <cols>
    <col min="1" max="1" width="15.375" style="0" customWidth="1"/>
    <col min="2" max="2" width="10.875" style="0" customWidth="1"/>
    <col min="3" max="3" width="8.375" style="0" customWidth="1"/>
    <col min="4" max="4" width="10.125" style="0" customWidth="1"/>
    <col min="5" max="5" width="12.00390625" style="0" customWidth="1"/>
    <col min="6" max="6" width="9.375" style="0" customWidth="1"/>
    <col min="7" max="7" width="8.75390625" style="0" customWidth="1"/>
    <col min="8" max="8" width="8.625" style="0" customWidth="1"/>
    <col min="9" max="9" width="7.625" style="0" customWidth="1"/>
    <col min="10" max="10" width="5.125" style="0" customWidth="1"/>
    <col min="11" max="11" width="2.375" style="0" customWidth="1"/>
    <col min="12" max="12" width="2.25390625" style="0" customWidth="1"/>
    <col min="13" max="13" width="2.125" style="0" customWidth="1"/>
    <col min="14" max="14" width="7.125" style="0" customWidth="1"/>
    <col min="15" max="15" width="9.00390625" style="0" customWidth="1"/>
    <col min="16" max="16" width="6.75390625" style="0" customWidth="1"/>
    <col min="17" max="17" width="7.75390625" style="0" customWidth="1"/>
    <col min="18" max="18" width="8.875" style="0" customWidth="1"/>
    <col min="19" max="19" width="9.125" style="0" customWidth="1"/>
    <col min="20" max="20" width="8.25390625" style="0" customWidth="1"/>
    <col min="21" max="21" width="8.625" style="0" customWidth="1"/>
    <col min="22" max="22" width="3.75390625" style="0" customWidth="1"/>
    <col min="23" max="23" width="2.375" style="0" customWidth="1"/>
    <col min="24" max="24" width="11.625" style="0" customWidth="1"/>
  </cols>
  <sheetData>
    <row r="1" spans="1:24" s="3" customFormat="1" ht="15">
      <c r="A1" s="12" t="s">
        <v>0</v>
      </c>
      <c r="B1" s="1">
        <v>199837.04</v>
      </c>
      <c r="C1" s="1">
        <v>73243.7</v>
      </c>
      <c r="D1" s="1">
        <f>SUM(B1:C1)</f>
        <v>273080.74</v>
      </c>
      <c r="E1" s="1">
        <v>59717.43</v>
      </c>
      <c r="F1" s="2">
        <f>G1+H1+I1+N1+O1+U1</f>
        <v>129200.18</v>
      </c>
      <c r="G1" s="1">
        <v>20618.48</v>
      </c>
      <c r="H1" s="1">
        <v>22122.14</v>
      </c>
      <c r="I1" s="1">
        <v>1565</v>
      </c>
      <c r="J1" s="1"/>
      <c r="K1" s="1"/>
      <c r="L1" s="1"/>
      <c r="M1" s="1"/>
      <c r="N1" s="1">
        <v>314.51</v>
      </c>
      <c r="O1" s="2">
        <f>P1+Q1+R1+S1+T1</f>
        <v>84075.55</v>
      </c>
      <c r="P1" s="1"/>
      <c r="Q1" s="1">
        <v>576</v>
      </c>
      <c r="R1" s="1">
        <v>4500.89</v>
      </c>
      <c r="S1" s="1">
        <v>78998.66</v>
      </c>
      <c r="T1" s="1"/>
      <c r="U1" s="1">
        <v>504.5</v>
      </c>
      <c r="V1" s="1"/>
      <c r="W1" s="1"/>
      <c r="X1" s="2">
        <f>D1+E1+F1</f>
        <v>461998.35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3"/>
  <sheetViews>
    <sheetView tabSelected="1" zoomScalePageLayoutView="0" workbookViewId="0" topLeftCell="A1">
      <selection activeCell="A2" sqref="A2:IV24"/>
    </sheetView>
  </sheetViews>
  <sheetFormatPr defaultColWidth="9.00390625" defaultRowHeight="12.75"/>
  <cols>
    <col min="1" max="1" width="18.125" style="0" customWidth="1"/>
    <col min="2" max="2" width="14.875" style="0" customWidth="1"/>
    <col min="3" max="3" width="13.375" style="0" customWidth="1"/>
    <col min="4" max="4" width="14.75390625" style="0" customWidth="1"/>
    <col min="5" max="5" width="18.75390625" style="0" customWidth="1"/>
    <col min="6" max="6" width="12.25390625" style="0" customWidth="1"/>
    <col min="7" max="7" width="13.625" style="0" customWidth="1"/>
    <col min="8" max="8" width="12.875" style="0" customWidth="1"/>
    <col min="9" max="9" width="13.00390625" style="0" customWidth="1"/>
    <col min="10" max="10" width="12.00390625" style="0" customWidth="1"/>
    <col min="11" max="11" width="5.125" style="0" customWidth="1"/>
    <col min="12" max="12" width="6.125" style="0" customWidth="1"/>
    <col min="13" max="13" width="5.875" style="0" customWidth="1"/>
    <col min="14" max="14" width="12.25390625" style="0" customWidth="1"/>
    <col min="15" max="15" width="13.625" style="0" bestFit="1" customWidth="1"/>
    <col min="16" max="16" width="12.00390625" style="0" customWidth="1"/>
    <col min="17" max="17" width="10.875" style="0" customWidth="1"/>
    <col min="18" max="18" width="11.875" style="0" customWidth="1"/>
    <col min="19" max="19" width="14.375" style="0" customWidth="1"/>
    <col min="20" max="20" width="9.875" style="0" customWidth="1"/>
    <col min="21" max="21" width="11.875" style="0" customWidth="1"/>
    <col min="22" max="22" width="7.375" style="0" customWidth="1"/>
    <col min="23" max="23" width="6.25390625" style="0" customWidth="1"/>
    <col min="24" max="24" width="16.00390625" style="0" customWidth="1"/>
    <col min="26" max="26" width="11.625" style="0" bestFit="1" customWidth="1"/>
  </cols>
  <sheetData>
    <row r="1" spans="1:24" ht="12.75">
      <c r="A1" s="12" t="s">
        <v>0</v>
      </c>
      <c r="B1" s="1">
        <f>SUM('за 3 міс.18 р.'!B1+'квітень 18 р.'!B1)</f>
        <v>795354.1100000001</v>
      </c>
      <c r="C1" s="1">
        <f>SUM('за 3 міс.18 р.'!C1+'квітень 18 р.'!C1)</f>
        <v>292826.48</v>
      </c>
      <c r="D1" s="1">
        <f>SUM('за 3 міс.18 р.'!D1+'квітень 18 р.'!D1)</f>
        <v>1088180.5899999999</v>
      </c>
      <c r="E1" s="1">
        <f>SUM('за 3 міс.18 р.'!E1+'квітень 18 р.'!E1)</f>
        <v>239524.49</v>
      </c>
      <c r="F1" s="1">
        <f>SUM('за 3 міс.18 р.'!F1+'квітень 18 р.'!F1)</f>
        <v>449346.96</v>
      </c>
      <c r="G1" s="1">
        <f>SUM('за 3 міс.18 р.'!G1+'квітень 18 р.'!G1)</f>
        <v>101875.39</v>
      </c>
      <c r="H1" s="1">
        <f>SUM('за 3 міс.18 р.'!H1+'квітень 18 р.'!H1)</f>
        <v>79400</v>
      </c>
      <c r="I1" s="1">
        <f>SUM('за 3 міс.18 р.'!I1+'квітень 18 р.'!I1)</f>
        <v>5299.9400000000005</v>
      </c>
      <c r="J1" s="1">
        <f>SUM('за 3 міс.18 р.'!J1+'квітень 18 р.'!J1)</f>
        <v>0</v>
      </c>
      <c r="K1" s="1">
        <f>SUM('за 3 міс.18 р.'!K1+'квітень 18 р.'!K1)</f>
        <v>0</v>
      </c>
      <c r="L1" s="1">
        <f>SUM('за 3 міс.18 р.'!L1+'квітень 18 р.'!L1)</f>
        <v>0</v>
      </c>
      <c r="M1" s="1">
        <f>SUM('за 3 міс.18 р.'!M1+'квітень 18 р.'!M1)</f>
        <v>0</v>
      </c>
      <c r="N1" s="1">
        <f>SUM('за 3 міс.18 р.'!N1+'квітень 18 р.'!N1)</f>
        <v>3807.6000000000004</v>
      </c>
      <c r="O1" s="1">
        <f>SUM('за 3 міс.18 р.'!O1+'квітень 18 р.'!O1)</f>
        <v>258459.53000000003</v>
      </c>
      <c r="P1" s="1">
        <f>SUM('за 3 міс.18 р.'!P1+'квітень 18 р.'!P1)</f>
        <v>0</v>
      </c>
      <c r="Q1" s="1">
        <f>SUM('за 3 міс.18 р.'!Q1+'квітень 18 р.'!Q1)</f>
        <v>2240</v>
      </c>
      <c r="R1" s="1">
        <f>SUM('за 3 міс.18 р.'!R1+'квітень 18 р.'!R1)</f>
        <v>21888.559999999998</v>
      </c>
      <c r="S1" s="1">
        <f>SUM('за 3 міс.18 р.'!S1+'квітень 18 р.'!S1)</f>
        <v>234330.97000000003</v>
      </c>
      <c r="T1" s="1">
        <f>SUM('за 3 міс.18 р.'!T1+'квітень 18 р.'!T1)</f>
        <v>0</v>
      </c>
      <c r="U1" s="1">
        <f>SUM('за 3 міс.18 р.'!U1+'квітень 18 р.'!U1)</f>
        <v>504.5</v>
      </c>
      <c r="V1" s="1">
        <f>SUM('за 3 міс.18 р.'!V1+'квітень 18 р.'!V1)</f>
        <v>0</v>
      </c>
      <c r="W1" s="1">
        <f>SUM('за 3 міс.18 р.'!W1+'квітень 18 р.'!W1)</f>
        <v>0</v>
      </c>
      <c r="X1" s="1">
        <f>SUM('за 3 міс.18 р.'!X1+'квітень 18 р.'!X1)</f>
        <v>1777052.04</v>
      </c>
    </row>
    <row r="2" spans="1:24" ht="12.75">
      <c r="A2" s="11"/>
      <c r="B2" s="11"/>
      <c r="C2" s="11"/>
      <c r="D2" s="11" t="e">
        <f>SUM(#REF!)</f>
        <v>#REF!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4" ht="12.7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</sheetData>
  <sheetProtection/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"/>
  <sheetViews>
    <sheetView zoomScalePageLayoutView="0" workbookViewId="0" topLeftCell="A1">
      <selection activeCell="A2" sqref="A2:IV24"/>
    </sheetView>
  </sheetViews>
  <sheetFormatPr defaultColWidth="19.625" defaultRowHeight="12.75"/>
  <cols>
    <col min="1" max="1" width="16.625" style="5" customWidth="1"/>
    <col min="2" max="2" width="11.25390625" style="5" customWidth="1"/>
    <col min="3" max="3" width="8.375" style="5" customWidth="1"/>
    <col min="4" max="4" width="9.375" style="5" customWidth="1"/>
    <col min="5" max="5" width="11.125" style="5" customWidth="1"/>
    <col min="6" max="6" width="9.375" style="5" customWidth="1"/>
    <col min="7" max="8" width="8.875" style="5" customWidth="1"/>
    <col min="9" max="9" width="9.25390625" style="5" customWidth="1"/>
    <col min="10" max="10" width="6.625" style="5" customWidth="1"/>
    <col min="11" max="11" width="2.00390625" style="5" customWidth="1"/>
    <col min="12" max="13" width="2.125" style="5" customWidth="1"/>
    <col min="14" max="14" width="8.625" style="5" customWidth="1"/>
    <col min="15" max="15" width="9.75390625" style="5" customWidth="1"/>
    <col min="16" max="16" width="8.625" style="5" customWidth="1"/>
    <col min="17" max="17" width="8.75390625" style="5" customWidth="1"/>
    <col min="18" max="18" width="9.125" style="5" customWidth="1"/>
    <col min="19" max="19" width="10.875" style="5" customWidth="1"/>
    <col min="20" max="20" width="11.125" style="5" customWidth="1"/>
    <col min="21" max="21" width="6.25390625" style="5" customWidth="1"/>
    <col min="22" max="22" width="6.625" style="5" customWidth="1"/>
    <col min="23" max="23" width="5.125" style="5" customWidth="1"/>
    <col min="24" max="24" width="11.625" style="5" customWidth="1"/>
    <col min="25" max="16384" width="19.625" style="5" customWidth="1"/>
  </cols>
  <sheetData>
    <row r="1" spans="1:24" ht="15.75">
      <c r="A1" s="12" t="s">
        <v>0</v>
      </c>
      <c r="B1" s="1">
        <v>199083.59</v>
      </c>
      <c r="C1" s="1">
        <v>65357.5</v>
      </c>
      <c r="D1" s="1">
        <f>SUM(B1:C1)</f>
        <v>264441.08999999997</v>
      </c>
      <c r="E1" s="1">
        <v>57850.23</v>
      </c>
      <c r="F1" s="2">
        <f>G1+H1+I1+N1+O1+U1</f>
        <v>55581.69</v>
      </c>
      <c r="G1" s="1">
        <v>33753.41</v>
      </c>
      <c r="H1" s="1"/>
      <c r="I1" s="1">
        <v>18263.61</v>
      </c>
      <c r="J1" s="1"/>
      <c r="K1" s="1"/>
      <c r="L1" s="1"/>
      <c r="M1" s="1"/>
      <c r="N1" s="1">
        <v>1140</v>
      </c>
      <c r="O1" s="2">
        <f>P1+Q1+R1+S1+T1</f>
        <v>2424.67</v>
      </c>
      <c r="P1" s="1"/>
      <c r="Q1" s="1"/>
      <c r="R1" s="1">
        <v>2424.67</v>
      </c>
      <c r="S1" s="1"/>
      <c r="T1" s="1"/>
      <c r="U1" s="1"/>
      <c r="V1" s="1"/>
      <c r="W1" s="1"/>
      <c r="X1" s="2">
        <f>D1+E1+F1+U1+V1</f>
        <v>377873.00999999995</v>
      </c>
    </row>
  </sheetData>
  <sheetProtection/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4"/>
  <sheetViews>
    <sheetView zoomScalePageLayoutView="0" workbookViewId="0" topLeftCell="C1">
      <selection activeCell="C2" sqref="A2:IV25"/>
    </sheetView>
  </sheetViews>
  <sheetFormatPr defaultColWidth="9.00390625" defaultRowHeight="12.75"/>
  <cols>
    <col min="1" max="1" width="18.125" style="0" customWidth="1"/>
    <col min="2" max="2" width="14.875" style="0" customWidth="1"/>
    <col min="3" max="3" width="13.375" style="0" customWidth="1"/>
    <col min="4" max="4" width="10.625" style="0" customWidth="1"/>
    <col min="5" max="5" width="9.25390625" style="0" customWidth="1"/>
    <col min="6" max="6" width="12.25390625" style="0" customWidth="1"/>
    <col min="7" max="8" width="9.125" style="0" customWidth="1"/>
    <col min="9" max="9" width="9.625" style="0" customWidth="1"/>
    <col min="10" max="10" width="4.375" style="0" customWidth="1"/>
    <col min="11" max="11" width="2.375" style="0" customWidth="1"/>
    <col min="12" max="13" width="2.625" style="0" customWidth="1"/>
    <col min="14" max="14" width="7.375" style="0" customWidth="1"/>
    <col min="15" max="15" width="9.75390625" style="0" customWidth="1"/>
    <col min="16" max="16" width="9.25390625" style="0" customWidth="1"/>
    <col min="17" max="17" width="7.75390625" style="0" customWidth="1"/>
    <col min="18" max="18" width="8.875" style="0" customWidth="1"/>
    <col min="19" max="19" width="9.75390625" style="0" customWidth="1"/>
    <col min="20" max="20" width="8.625" style="0" customWidth="1"/>
    <col min="21" max="21" width="5.75390625" style="0" customWidth="1"/>
    <col min="22" max="22" width="6.375" style="0" customWidth="1"/>
    <col min="23" max="23" width="3.125" style="0" customWidth="1"/>
    <col min="24" max="24" width="16.00390625" style="0" customWidth="1"/>
  </cols>
  <sheetData>
    <row r="1" spans="1:24" ht="12.75">
      <c r="A1" s="12" t="s">
        <v>0</v>
      </c>
      <c r="B1" s="1">
        <f>SUM('за 4міс.18 р.'!B1+'травень 18 р.'!B1)</f>
        <v>994437.7000000001</v>
      </c>
      <c r="C1" s="1">
        <f>SUM('за 4міс.18 р.'!C1+'травень 18 р.'!C1)</f>
        <v>358183.98</v>
      </c>
      <c r="D1" s="1">
        <f>SUM('за 4міс.18 р.'!D1+'травень 18 р.'!D1)</f>
        <v>1352621.6799999997</v>
      </c>
      <c r="E1" s="1">
        <f>SUM('за 4міс.18 р.'!E1+'травень 18 р.'!E1)</f>
        <v>297374.72</v>
      </c>
      <c r="F1" s="1">
        <f>SUM('за 4міс.18 р.'!F1+'травень 18 р.'!F1)</f>
        <v>504928.65</v>
      </c>
      <c r="G1" s="1">
        <f>SUM('за 4міс.18 р.'!G1+'травень 18 р.'!G1)</f>
        <v>135628.8</v>
      </c>
      <c r="H1" s="1">
        <f>SUM('за 4міс.18 р.'!H1+'травень 18 р.'!H1)</f>
        <v>79400</v>
      </c>
      <c r="I1" s="1">
        <f>SUM('за 4міс.18 р.'!I1+'травень 18 р.'!I1)</f>
        <v>23563.550000000003</v>
      </c>
      <c r="J1" s="1">
        <f>SUM('за 4міс.18 р.'!J1+'травень 18 р.'!J1)</f>
        <v>0</v>
      </c>
      <c r="K1" s="1">
        <f>SUM('за 4міс.18 р.'!K1+'травень 18 р.'!K1)</f>
        <v>0</v>
      </c>
      <c r="L1" s="1">
        <f>SUM('за 4міс.18 р.'!L1+'травень 18 р.'!L1)</f>
        <v>0</v>
      </c>
      <c r="M1" s="1">
        <f>SUM('за 4міс.18 р.'!M1+'травень 18 р.'!M1)</f>
        <v>0</v>
      </c>
      <c r="N1" s="1">
        <f>SUM('за 4міс.18 р.'!N1+'травень 18 р.'!N1)</f>
        <v>4947.6</v>
      </c>
      <c r="O1" s="1">
        <f>SUM('за 4міс.18 р.'!O1+'травень 18 р.'!O1)</f>
        <v>260884.20000000004</v>
      </c>
      <c r="P1" s="1">
        <f>SUM('за 4міс.18 р.'!P1+'травень 18 р.'!P1)</f>
        <v>0</v>
      </c>
      <c r="Q1" s="1">
        <f>SUM('за 4міс.18 р.'!Q1+'травень 18 р.'!Q1)</f>
        <v>2240</v>
      </c>
      <c r="R1" s="1">
        <f>SUM('за 4міс.18 р.'!R1+'травень 18 р.'!R1)</f>
        <v>24313.229999999996</v>
      </c>
      <c r="S1" s="1">
        <f>SUM('за 4міс.18 р.'!S1+'травень 18 р.'!S1)</f>
        <v>234330.97000000003</v>
      </c>
      <c r="T1" s="1">
        <f>SUM('за 4міс.18 р.'!T1+'травень 18 р.'!T1)</f>
        <v>0</v>
      </c>
      <c r="U1" s="1">
        <f>SUM('за 4міс.18 р.'!U1+'травень 18 р.'!U1)</f>
        <v>504.5</v>
      </c>
      <c r="V1" s="1">
        <f>SUM('за 4міс.18 р.'!V1+'травень 18 р.'!V1)</f>
        <v>0</v>
      </c>
      <c r="W1" s="1">
        <f>SUM('за 4міс.18 р.'!W1+'травень 18 р.'!W1)</f>
        <v>0</v>
      </c>
      <c r="X1" s="1">
        <f>SUM('за 4міс.18 р.'!X1+'травень 18 р.'!X1)</f>
        <v>2154925.05</v>
      </c>
    </row>
    <row r="2" spans="1:24" ht="12.7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ht="12.75">
      <c r="X3" s="7"/>
    </row>
    <row r="4" ht="12.75">
      <c r="X4" s="7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VOLRDA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Барбоскин</cp:lastModifiedBy>
  <cp:lastPrinted>2018-07-05T08:04:31Z</cp:lastPrinted>
  <dcterms:created xsi:type="dcterms:W3CDTF">2009-01-27T08:03:55Z</dcterms:created>
  <dcterms:modified xsi:type="dcterms:W3CDTF">2018-07-10T08:09:03Z</dcterms:modified>
  <cp:category/>
  <cp:version/>
  <cp:contentType/>
  <cp:contentStatus/>
</cp:coreProperties>
</file>